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1" sheetId="3" r:id="rId1"/>
  </sheets>
  <definedNames>
    <definedName name="_xlnm.Print_Titles" localSheetId="0">USK_102011!$6:$7</definedName>
  </definedNames>
  <calcPr calcId="162913" fullCalcOnLoad="1"/>
</workbook>
</file>

<file path=xl/calcChain.xml><?xml version="1.0" encoding="utf-8"?>
<calcChain xmlns="http://schemas.openxmlformats.org/spreadsheetml/2006/main">
  <c r="B41" i="3" l="1"/>
  <c r="B40" i="3"/>
  <c r="B39" i="3"/>
  <c r="B38" i="3"/>
  <c r="B37" i="3"/>
  <c r="B36" i="3"/>
  <c r="B35" i="3"/>
  <c r="B34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<sst xmlns="http://schemas.openxmlformats.org/spreadsheetml/2006/main" count="51" uniqueCount="49">
  <si>
    <t>Usk (MP SR) 3 - 99</t>
  </si>
  <si>
    <t>VÝKAZ O USKLADNENÍ JABĹK A HRUŠIEK</t>
  </si>
  <si>
    <t>Slovensko spolu</t>
  </si>
  <si>
    <t>O d r o d a</t>
  </si>
  <si>
    <t>Riadok</t>
  </si>
  <si>
    <t>Zásoby</t>
  </si>
  <si>
    <t>spolu</t>
  </si>
  <si>
    <t>v tom v sklade:</t>
  </si>
  <si>
    <t>vzduchom</t>
  </si>
  <si>
    <t>vetranom</t>
  </si>
  <si>
    <t>klasikcy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</si>
  <si>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</si>
  <si>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</si>
  <si>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</si>
  <si>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</si>
  <si>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</si>
  <si>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</si>
  <si>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</si>
  <si>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</si>
  <si>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Spartan, Mac Intosh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</si>
  <si>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</si>
  <si>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</si>
  <si>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</si>
  <si>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</si>
  <si>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</si>
  <si>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</si>
  <si>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</si>
  <si>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</si>
  <si>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</si>
  <si>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</si>
  <si>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</si>
  <si>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</si>
  <si>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</si>
  <si>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</si>
  <si>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</si>
  <si>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</si>
  <si>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</si>
  <si>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</si>
  <si>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</si>
  <si>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</si>
  <si>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</si>
  <si>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Boscova</t>
  </si>
  <si>
    <t>Dicolor</t>
  </si>
  <si>
    <t>Konferencia</t>
  </si>
  <si>
    <t>Lucasova</t>
  </si>
  <si>
    <t>Wiliamsova</t>
  </si>
  <si>
    <t>Ostatné odrody</t>
  </si>
  <si>
    <t>Hrušky spolu</t>
  </si>
  <si>
    <t>Za obdobie k:  31.10.2011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</si>
</sst>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C4" sqref="C4"/>
    </sheetView>
  </sheetViews>
  <sheetFormatPr defaultRowHeight="12.75" x14ac:dyDescent="0.2"/>
  <cols>
    <col min="1" max="1" width="43.7109375" bestFit="1" customWidth="1"/>
    <col min="2" max="2" width="7.28515625" style="2" bestFit="1" customWidth="1"/>
    <col min="3" max="3" width="9.140625" style="3"/>
    <col min="4" max="4" width="10.28515625" style="3" bestFit="1" customWidth="1"/>
    <col min="5" max="7" width="11.140625" style="3" bestFit="1" customWidth="1"/>
  </cols>
  <sheetData>
    <row r="1" spans="1:7" x14ac:dyDescent="0.2">
      <c r="A1" s="1" t="s">
        <v>0</v>
      </c>
    </row>
    <row r="2" spans="1:7" ht="18" x14ac:dyDescent="0.25">
      <c r="A2" s="7" t="s">
        <v>1</v>
      </c>
      <c r="B2" s="7"/>
      <c r="C2" s="7"/>
      <c r="D2" s="7"/>
      <c r="E2" s="7"/>
      <c r="F2" s="7"/>
      <c r="G2" s="7"/>
    </row>
    <row r="3" spans="1:7" x14ac:dyDescent="0.2">
      <c r="A3" s="1" t="s">
        <v>2</v>
      </c>
    </row>
    <row r="4" spans="1:7" x14ac:dyDescent="0.2">
      <c r="A4" s="1" t="s">
        <v>48</v>
      </c>
    </row>
    <row r="6" spans="1:7" x14ac:dyDescent="0.2">
      <c r="A6" s="4"/>
      <c r="B6" s="4"/>
      <c r="C6" s="5"/>
      <c r="D6" s="8" t="s">
        <v>7</v>
      </c>
      <c r="E6" s="8"/>
      <c r="F6" s="8"/>
      <c r="G6" s="8"/>
    </row>
    <row r="7" spans="1:7" x14ac:dyDescent="0.2">
      <c r="A7" s="4"/>
      <c r="B7" s="4"/>
      <c r="C7" s="5" t="s">
        <v>6</v>
      </c>
      <c r="D7" s="5" t="s">
        <v>8</v>
      </c>
      <c r="E7" s="5" t="s">
        <v>10</v>
      </c>
      <c r="F7" s="5" t="s">
        <v>12</v>
      </c>
      <c r="G7" s="5" t="s">
        <v>12</v>
      </c>
    </row>
    <row r="8" spans="1:7" x14ac:dyDescent="0.2">
      <c r="A8" s="4"/>
      <c r="B8" s="4"/>
      <c r="C8" s="5" t="s">
        <v>5</v>
      </c>
      <c r="D8" s="5" t="s">
        <v>9</v>
      </c>
      <c r="E8" s="5" t="s">
        <v>11</v>
      </c>
      <c r="F8" s="5" t="s">
        <v>13</v>
      </c>
      <c r="G8" s="5" t="s">
        <v>13</v>
      </c>
    </row>
    <row r="9" spans="1:7" x14ac:dyDescent="0.2">
      <c r="A9" s="4" t="s">
        <v>3</v>
      </c>
      <c r="B9" s="4" t="s">
        <v>4</v>
      </c>
      <c r="C9" s="5"/>
      <c r="D9" s="5"/>
      <c r="E9" s="5"/>
      <c r="F9" s="5" t="s">
        <v>14</v>
      </c>
      <c r="G9" s="5" t="s">
        <v>15</v>
      </c>
    </row>
    <row r="10" spans="1:7" x14ac:dyDescent="0.2">
      <c r="A10" s="6" t="s">
        <v>16</v>
      </c>
    </row>
    <row r="11" spans="1:7" x14ac:dyDescent="0.2">
      <c r="A11" t="s">
        <v>17</v>
      </c>
      <c r="B11" s="2" t="str">
        <f>"02"</f>
        <v>02</v>
      </c>
      <c r="C11" s="3">
        <v>1439.771</v>
      </c>
      <c r="D11" s="3">
        <v>2.4</v>
      </c>
      <c r="E11" s="3">
        <v>452.375</v>
      </c>
      <c r="F11" s="3">
        <v>0</v>
      </c>
      <c r="G11" s="3">
        <v>984.99599999999998</v>
      </c>
    </row>
    <row r="12" spans="1:7" x14ac:dyDescent="0.2">
      <c r="A12" t="s">
        <v>18</v>
      </c>
      <c r="B12" s="2" t="str">
        <f>"03"</f>
        <v>03</v>
      </c>
      <c r="C12" s="3">
        <v>103.377</v>
      </c>
      <c r="D12" s="3">
        <v>1.57</v>
      </c>
      <c r="E12" s="3">
        <v>101.807</v>
      </c>
      <c r="F12" s="3">
        <v>0</v>
      </c>
      <c r="G12" s="3">
        <v>0</v>
      </c>
    </row>
    <row r="13" spans="1:7" x14ac:dyDescent="0.2">
      <c r="A13" t="s">
        <v>19</v>
      </c>
      <c r="B13" s="2" t="str">
        <f>"04"</f>
        <v>04</v>
      </c>
      <c r="C13" s="3">
        <v>5.59</v>
      </c>
      <c r="D13" s="3">
        <v>5.59</v>
      </c>
      <c r="E13" s="3">
        <v>0</v>
      </c>
      <c r="F13" s="3">
        <v>0</v>
      </c>
      <c r="G13" s="3">
        <v>0</v>
      </c>
    </row>
    <row r="14" spans="1:7" x14ac:dyDescent="0.2">
      <c r="A14" t="s">
        <v>20</v>
      </c>
      <c r="B14" s="2" t="str">
        <f>"05"</f>
        <v>05</v>
      </c>
      <c r="C14" s="3">
        <v>37.049999999999997</v>
      </c>
      <c r="D14" s="3">
        <v>0.14000000000000001</v>
      </c>
      <c r="E14" s="3">
        <v>36.909999999999997</v>
      </c>
      <c r="F14" s="3">
        <v>0</v>
      </c>
      <c r="G14" s="3">
        <v>0</v>
      </c>
    </row>
    <row r="15" spans="1:7" x14ac:dyDescent="0.2">
      <c r="A15" t="s">
        <v>21</v>
      </c>
      <c r="B15" s="2" t="str">
        <f>"06"</f>
        <v>06</v>
      </c>
      <c r="C15" s="3">
        <v>226.83</v>
      </c>
      <c r="D15" s="3">
        <v>0</v>
      </c>
      <c r="E15" s="3">
        <v>226.83</v>
      </c>
      <c r="F15" s="3">
        <v>0</v>
      </c>
      <c r="G15" s="3">
        <v>0</v>
      </c>
    </row>
    <row r="16" spans="1:7" x14ac:dyDescent="0.2">
      <c r="A16" t="s">
        <v>22</v>
      </c>
      <c r="B16" s="2" t="str">
        <f>"07"</f>
        <v>07</v>
      </c>
      <c r="C16" s="3">
        <v>1812.6179999999999</v>
      </c>
      <c r="D16" s="3">
        <v>9.6999999999999993</v>
      </c>
      <c r="E16" s="3">
        <v>817.92200000000003</v>
      </c>
      <c r="F16" s="3">
        <v>0</v>
      </c>
      <c r="G16" s="3">
        <v>984.99599999999998</v>
      </c>
    </row>
    <row r="17" spans="1:7" x14ac:dyDescent="0.2">
      <c r="A17" t="s">
        <v>23</v>
      </c>
      <c r="B17" s="2" t="str">
        <f>"08"</f>
        <v>08</v>
      </c>
      <c r="C17" s="3">
        <v>1459.5889999999999</v>
      </c>
      <c r="D17" s="3">
        <v>45.62</v>
      </c>
      <c r="E17" s="3">
        <v>602.73</v>
      </c>
      <c r="F17" s="3">
        <v>150</v>
      </c>
      <c r="G17" s="3">
        <v>661.23900000000003</v>
      </c>
    </row>
    <row r="18" spans="1:7" x14ac:dyDescent="0.2">
      <c r="A18" t="s">
        <v>24</v>
      </c>
      <c r="B18" s="2" t="str">
        <f>"09"</f>
        <v>09</v>
      </c>
      <c r="C18" s="3">
        <v>1791.7380000000001</v>
      </c>
      <c r="D18" s="3">
        <v>182.58500000000001</v>
      </c>
      <c r="E18" s="3">
        <v>1088.06</v>
      </c>
      <c r="F18" s="3">
        <v>40</v>
      </c>
      <c r="G18" s="3">
        <v>481.09300000000002</v>
      </c>
    </row>
    <row r="19" spans="1:7" x14ac:dyDescent="0.2">
      <c r="A19" t="s">
        <v>25</v>
      </c>
      <c r="B19" s="2" t="str">
        <f>"10"</f>
        <v>10</v>
      </c>
      <c r="C19" s="3">
        <v>5581.5619999999999</v>
      </c>
      <c r="D19" s="3">
        <v>167.31100000000001</v>
      </c>
      <c r="E19" s="3">
        <v>1342.2360000000001</v>
      </c>
      <c r="F19" s="3">
        <v>90</v>
      </c>
      <c r="G19" s="3">
        <v>3982.0149999999999</v>
      </c>
    </row>
    <row r="20" spans="1:7" x14ac:dyDescent="0.2">
      <c r="A20" t="s">
        <v>26</v>
      </c>
      <c r="B20" s="2" t="str">
        <f>"11"</f>
        <v>11</v>
      </c>
      <c r="C20" s="3">
        <v>76.8</v>
      </c>
      <c r="D20" s="3">
        <v>0</v>
      </c>
      <c r="E20" s="3">
        <v>74.3</v>
      </c>
      <c r="F20" s="3">
        <v>0</v>
      </c>
      <c r="G20" s="3">
        <v>2.5</v>
      </c>
    </row>
    <row r="21" spans="1:7" x14ac:dyDescent="0.2">
      <c r="A21" t="s">
        <v>27</v>
      </c>
      <c r="B21" s="2" t="str">
        <f>"12"</f>
        <v>12</v>
      </c>
      <c r="C21" s="3">
        <v>2.2200000000000002</v>
      </c>
      <c r="D21" s="3">
        <v>2.2200000000000002</v>
      </c>
      <c r="E21" s="3">
        <v>0</v>
      </c>
      <c r="F21" s="3">
        <v>0</v>
      </c>
      <c r="G21" s="3">
        <v>0</v>
      </c>
    </row>
    <row r="22" spans="1:7" x14ac:dyDescent="0.2">
      <c r="A22" t="s">
        <v>28</v>
      </c>
      <c r="B22" s="2" t="str">
        <f>"13"</f>
        <v>13</v>
      </c>
      <c r="C22" s="3">
        <v>87.366</v>
      </c>
      <c r="D22" s="3">
        <v>1</v>
      </c>
      <c r="E22" s="3">
        <v>86.366</v>
      </c>
      <c r="F22" s="3">
        <v>0</v>
      </c>
      <c r="G22" s="3">
        <v>0</v>
      </c>
    </row>
    <row r="23" spans="1:7" x14ac:dyDescent="0.2">
      <c r="A23" t="s">
        <v>29</v>
      </c>
      <c r="B23" s="2" t="str">
        <f>"14"</f>
        <v>14</v>
      </c>
      <c r="C23" s="3">
        <v>0.4</v>
      </c>
      <c r="D23" s="3">
        <v>0.4</v>
      </c>
      <c r="E23" s="3">
        <v>0</v>
      </c>
      <c r="F23" s="3">
        <v>0</v>
      </c>
      <c r="G23" s="3">
        <v>0</v>
      </c>
    </row>
    <row r="24" spans="1:7" x14ac:dyDescent="0.2">
      <c r="A24" t="s">
        <v>30</v>
      </c>
      <c r="B24" s="2" t="str">
        <f>"15"</f>
        <v>15</v>
      </c>
      <c r="C24" s="3">
        <v>12.907</v>
      </c>
      <c r="D24" s="3">
        <v>11.9</v>
      </c>
      <c r="E24" s="3">
        <v>1.0069999999999999</v>
      </c>
      <c r="F24" s="3">
        <v>0</v>
      </c>
      <c r="G24" s="3">
        <v>0</v>
      </c>
    </row>
    <row r="25" spans="1:7" x14ac:dyDescent="0.2">
      <c r="A25" t="s">
        <v>31</v>
      </c>
      <c r="B25" s="2" t="str">
        <f>"16"</f>
        <v>16</v>
      </c>
      <c r="C25" s="3">
        <v>1964.393</v>
      </c>
      <c r="D25" s="3">
        <v>8.01</v>
      </c>
      <c r="E25" s="3">
        <v>1282.7280000000001</v>
      </c>
      <c r="F25" s="3">
        <v>30</v>
      </c>
      <c r="G25" s="3">
        <v>643.65499999999997</v>
      </c>
    </row>
    <row r="26" spans="1:7" x14ac:dyDescent="0.2">
      <c r="A26" t="s">
        <v>32</v>
      </c>
      <c r="B26" s="2" t="str">
        <f>"17"</f>
        <v>17</v>
      </c>
      <c r="C26" s="3">
        <v>1309.867</v>
      </c>
      <c r="D26" s="3">
        <v>1.03</v>
      </c>
      <c r="E26" s="3">
        <v>543.06700000000001</v>
      </c>
      <c r="F26" s="3">
        <v>0</v>
      </c>
      <c r="G26" s="3">
        <v>765.77</v>
      </c>
    </row>
    <row r="27" spans="1:7" x14ac:dyDescent="0.2">
      <c r="A27" t="s">
        <v>33</v>
      </c>
      <c r="B27" s="2" t="str">
        <f>"18"</f>
        <v>18</v>
      </c>
      <c r="C27" s="3">
        <v>17.649999999999999</v>
      </c>
      <c r="D27" s="3">
        <v>3.15</v>
      </c>
      <c r="E27" s="3">
        <v>12.5</v>
      </c>
      <c r="F27" s="3">
        <v>2</v>
      </c>
      <c r="G27" s="3">
        <v>0</v>
      </c>
    </row>
    <row r="28" spans="1:7" x14ac:dyDescent="0.2">
      <c r="A28" t="s">
        <v>34</v>
      </c>
      <c r="B28" s="2" t="str">
        <f>"19"</f>
        <v>19</v>
      </c>
      <c r="C28" s="3">
        <v>232.86199999999999</v>
      </c>
      <c r="D28" s="3">
        <v>7.0000000000000007E-2</v>
      </c>
      <c r="E28" s="3">
        <v>102.792</v>
      </c>
      <c r="F28" s="3">
        <v>0</v>
      </c>
      <c r="G28" s="3">
        <v>130</v>
      </c>
    </row>
    <row r="29" spans="1:7" x14ac:dyDescent="0.2">
      <c r="A29" t="s">
        <v>35</v>
      </c>
      <c r="B29" s="2" t="str">
        <f>"20"</f>
        <v>20</v>
      </c>
      <c r="C29" s="3">
        <v>213.821</v>
      </c>
      <c r="D29" s="3">
        <v>2.0699999999999998</v>
      </c>
      <c r="E29" s="3">
        <v>211.751</v>
      </c>
      <c r="F29" s="3">
        <v>0</v>
      </c>
      <c r="G29" s="3">
        <v>0</v>
      </c>
    </row>
    <row r="30" spans="1:7" x14ac:dyDescent="0.2">
      <c r="A30" t="s">
        <v>36</v>
      </c>
      <c r="B30" s="2" t="str">
        <f>"21"</f>
        <v>21</v>
      </c>
      <c r="C30" s="3">
        <v>1121.434</v>
      </c>
      <c r="D30" s="3">
        <v>60.954999999999998</v>
      </c>
      <c r="E30" s="3">
        <v>709.48299999999995</v>
      </c>
      <c r="F30" s="3">
        <v>0</v>
      </c>
      <c r="G30" s="3">
        <v>350.99599999999998</v>
      </c>
    </row>
    <row r="31" spans="1:7" x14ac:dyDescent="0.2">
      <c r="A31" t="s">
        <v>37</v>
      </c>
      <c r="B31" s="2" t="str">
        <f>"22"</f>
        <v>22</v>
      </c>
      <c r="C31" s="3">
        <v>13872.609</v>
      </c>
      <c r="D31" s="3">
        <v>486.32100000000003</v>
      </c>
      <c r="E31" s="3">
        <v>6057.02</v>
      </c>
      <c r="F31" s="3">
        <v>312</v>
      </c>
      <c r="G31" s="3">
        <v>7017.268</v>
      </c>
    </row>
    <row r="32" spans="1:7" x14ac:dyDescent="0.2">
      <c r="A32" t="s">
        <v>38</v>
      </c>
      <c r="B32" s="2" t="str">
        <f>"23"</f>
        <v>23</v>
      </c>
      <c r="C32" s="3">
        <v>15685.227000000001</v>
      </c>
      <c r="D32" s="3">
        <v>496.02100000000002</v>
      </c>
      <c r="E32" s="3">
        <v>6874.942</v>
      </c>
      <c r="F32" s="3">
        <v>312</v>
      </c>
      <c r="G32" s="3">
        <v>8002.2640000000001</v>
      </c>
    </row>
    <row r="33" spans="1:7" x14ac:dyDescent="0.2">
      <c r="A33" s="6" t="s">
        <v>39</v>
      </c>
    </row>
    <row r="34" spans="1:7" x14ac:dyDescent="0.2">
      <c r="A34" t="s">
        <v>40</v>
      </c>
      <c r="B34" s="2" t="str">
        <f>"02"</f>
        <v>02</v>
      </c>
      <c r="C34" s="3">
        <v>42.5</v>
      </c>
      <c r="D34" s="3">
        <v>0</v>
      </c>
      <c r="E34" s="3">
        <v>0.5</v>
      </c>
      <c r="F34" s="3">
        <v>42</v>
      </c>
      <c r="G34" s="3">
        <v>0</v>
      </c>
    </row>
    <row r="35" spans="1:7" x14ac:dyDescent="0.2">
      <c r="A35" t="s">
        <v>41</v>
      </c>
      <c r="B35" s="2" t="str">
        <f>"03"</f>
        <v>03</v>
      </c>
      <c r="C35" s="3">
        <v>5.45</v>
      </c>
      <c r="D35" s="3">
        <v>5.45</v>
      </c>
      <c r="E35" s="3">
        <v>0</v>
      </c>
      <c r="F35" s="3">
        <v>0</v>
      </c>
      <c r="G35" s="3">
        <v>0</v>
      </c>
    </row>
    <row r="36" spans="1:7" x14ac:dyDescent="0.2">
      <c r="A36" t="s">
        <v>42</v>
      </c>
      <c r="B36" s="2" t="str">
        <f>"04"</f>
        <v>04</v>
      </c>
      <c r="C36" s="3">
        <v>0.4</v>
      </c>
      <c r="D36" s="3">
        <v>0</v>
      </c>
      <c r="E36" s="3">
        <v>0.4</v>
      </c>
      <c r="F36" s="3">
        <v>0</v>
      </c>
      <c r="G36" s="3">
        <v>0</v>
      </c>
    </row>
    <row r="37" spans="1:7" x14ac:dyDescent="0.2">
      <c r="A37" t="s">
        <v>43</v>
      </c>
      <c r="B37" s="2" t="str">
        <f>"06"</f>
        <v>06</v>
      </c>
      <c r="C37" s="3">
        <v>9.64</v>
      </c>
      <c r="D37" s="3">
        <v>8.74</v>
      </c>
      <c r="E37" s="3">
        <v>0.9</v>
      </c>
      <c r="F37" s="3">
        <v>0</v>
      </c>
      <c r="G37" s="3">
        <v>0</v>
      </c>
    </row>
    <row r="38" spans="1:7" x14ac:dyDescent="0.2">
      <c r="A38" t="s">
        <v>44</v>
      </c>
      <c r="B38" s="2" t="str">
        <f>"07"</f>
        <v>07</v>
      </c>
      <c r="C38" s="3">
        <v>7.65</v>
      </c>
      <c r="D38" s="3">
        <v>7.65</v>
      </c>
      <c r="E38" s="3">
        <v>0</v>
      </c>
      <c r="F38" s="3">
        <v>0</v>
      </c>
      <c r="G38" s="3">
        <v>0</v>
      </c>
    </row>
    <row r="39" spans="1:7" x14ac:dyDescent="0.2">
      <c r="A39" t="s">
        <v>45</v>
      </c>
      <c r="B39" s="2" t="str">
        <f>"10"</f>
        <v>10</v>
      </c>
      <c r="C39" s="3">
        <v>0.12</v>
      </c>
      <c r="D39" s="3">
        <v>0.02</v>
      </c>
      <c r="E39" s="3">
        <v>0.1</v>
      </c>
      <c r="F39" s="3">
        <v>0</v>
      </c>
      <c r="G39" s="3">
        <v>0</v>
      </c>
    </row>
    <row r="40" spans="1:7" x14ac:dyDescent="0.2">
      <c r="A40" t="s">
        <v>46</v>
      </c>
      <c r="B40" s="2" t="str">
        <f>"11"</f>
        <v>11</v>
      </c>
      <c r="C40" s="3">
        <v>0.73</v>
      </c>
      <c r="D40" s="3">
        <v>0.53</v>
      </c>
      <c r="E40" s="3">
        <v>0.2</v>
      </c>
      <c r="F40" s="3">
        <v>0</v>
      </c>
      <c r="G40" s="3">
        <v>0</v>
      </c>
    </row>
    <row r="41" spans="1:7" x14ac:dyDescent="0.2">
      <c r="A41" t="s">
        <v>47</v>
      </c>
      <c r="B41" s="2" t="str">
        <f>"12"</f>
        <v>12</v>
      </c>
      <c r="C41" s="3">
        <v>66.489999999999995</v>
      </c>
      <c r="D41" s="3">
        <v>22.39</v>
      </c>
      <c r="E41" s="3">
        <v>2.1</v>
      </c>
      <c r="F41" s="3">
        <v>42</v>
      </c>
      <c r="G41" s="3">
        <v>0</v>
      </c>
    </row>
  </sheetData>
  <sheetProtection algorithmName="SHA-512" hashValue="0JBGvo9TkabVcX9pLdHSr/MExJyznD85+wb2cQgGy1UaJ57qWuG05TRe0bNBa6jcJXRrdBTwwb/NREIgt8pNtA==" saltValue="PjuYiXEcJqVAgGQw7KR7Bw==" spinCount="100000" sheet="1" objects="1" scenarios="1" selectLockedCells="1" selectUnlockedCells="1"/>
  <mergeCells count="2">
    <mergeCell ref="A2:G2"/>
    <mergeCell ref="D6:G6"/>
  </mergeCells>
  <phoneticPr fontId="0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30.11.2011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USK_102011</vt:lpstr>
      <vt:lpstr>USK_102011!Názvy_tlače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sivcakovaz</dc:creator>
  <cp:lastModifiedBy>Zvalová Mária Ing.Mgr.</cp:lastModifiedBy>
  <dcterms:created xsi:type="dcterms:W3CDTF">2011-11-29T10:19:47Z</dcterms:created>
  <dcterms:modified xsi:type="dcterms:W3CDTF">2023-07-17T12:38:44Z</dcterms:modified>
</cp:coreProperties>
</file>